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ate1904="1" defaultThemeVersion="124226"/>
  <bookViews>
    <workbookView xWindow="12000" yWindow="-15" windowWidth="12045" windowHeight="14370"/>
  </bookViews>
  <sheets>
    <sheet name="ANGLE.XLS" sheetId="1" r:id="rId1"/>
  </sheets>
  <calcPr calcId="125725"/>
</workbook>
</file>

<file path=xl/calcChain.xml><?xml version="1.0" encoding="utf-8"?>
<calcChain xmlns="http://schemas.openxmlformats.org/spreadsheetml/2006/main">
  <c r="C46" i="1"/>
  <c r="D46"/>
  <c r="C13"/>
  <c r="C41"/>
  <c r="C33"/>
  <c r="C28"/>
  <c r="C4"/>
  <c r="D4"/>
  <c r="E4"/>
  <c r="C8"/>
  <c r="C9"/>
  <c r="C10"/>
</calcChain>
</file>

<file path=xl/sharedStrings.xml><?xml version="1.0" encoding="utf-8"?>
<sst xmlns="http://schemas.openxmlformats.org/spreadsheetml/2006/main" count="35" uniqueCount="32">
  <si>
    <t>Decimal Degree</t>
  </si>
  <si>
    <t>Dec Degree</t>
  </si>
  <si>
    <t>Degrees</t>
  </si>
  <si>
    <t>degrees</t>
  </si>
  <si>
    <t>mins/100</t>
  </si>
  <si>
    <t>secs/10000</t>
  </si>
  <si>
    <t>DMS Format</t>
  </si>
  <si>
    <t>v decimalne stopinje:</t>
  </si>
  <si>
    <t>v stopinje, minute, sekunde:</t>
  </si>
  <si>
    <t>"     =INT(C14)+INT((C14-INT(C14))*100+0,005)/60+((C14*100)-INT(C14*100))/36     "</t>
  </si>
  <si>
    <t xml:space="preserve">"    =INT(B14)+INT((B14-INT(B14))*60)/100+((B14-INT(B14)-(INT((B14-INT(B14))*60))/60)*3600)/10000    " </t>
  </si>
  <si>
    <t>Algorithms for conversion of angles between DMS and Decimal Degrees</t>
  </si>
  <si>
    <t>iz decimalnih stopinj v DMS:</t>
  </si>
  <si>
    <t>"  celica mora biti formatirana kot [h]:mm:ss,00</t>
  </si>
  <si>
    <t>"    =B28/24   "</t>
  </si>
  <si>
    <t>"  dec. st.   "</t>
  </si>
  <si>
    <t>iz DMS oblike v decimalne stopinje</t>
  </si>
  <si>
    <t>"    =B33*24  "</t>
  </si>
  <si>
    <t>"  celica formatirana normalno, kot število  "</t>
  </si>
  <si>
    <t>45° 38' 31''</t>
  </si>
  <si>
    <t xml:space="preserve">  [   °     '      "  ]</t>
  </si>
  <si>
    <t>Tretji način pretvorbe iz decimalnih stopinj v DMS zapis, če je kot zapisan v obliki [ °  '  '']</t>
  </si>
  <si>
    <t>iz decimalnih stopinj nazaj v DMS obliko</t>
  </si>
  <si>
    <t xml:space="preserve">     [h:m:ss,0]</t>
  </si>
  <si>
    <t xml:space="preserve">     [D°,  ]</t>
  </si>
  <si>
    <t xml:space="preserve">    [ D°,mmss]</t>
  </si>
  <si>
    <t xml:space="preserve">  = LEFT(C46;2)&amp;"° "&amp;MID(C46;4;2)&amp;"' "&amp;MID(C46;6;2)&amp;""""</t>
  </si>
  <si>
    <t xml:space="preserve">    =LEFT(B39;2)+VALUE(MID(B39;5;2))/60+VALUE(MID(B39;9;2))/3600   "</t>
  </si>
  <si>
    <t xml:space="preserve">      [ °  '   "  ]</t>
  </si>
  <si>
    <t xml:space="preserve">    tukaj pretvorbo opravimo z dvema korakoma; prvo uporabimo enacbo iz prvega nacina </t>
  </si>
  <si>
    <t xml:space="preserve">    (glej zgoraj), potem pa jo formatiramo kot besedilo z ustreznimi znakci za kote</t>
  </si>
  <si>
    <t>Drugi način pretvorbe iz decimalnih stopinj v DMS zapis, koti v zapisu časa</t>
  </si>
</sst>
</file>

<file path=xl/styles.xml><?xml version="1.0" encoding="utf-8"?>
<styleSheet xmlns="http://schemas.openxmlformats.org/spreadsheetml/2006/main">
  <numFmts count="4">
    <numFmt numFmtId="184" formatCode="0.0000"/>
    <numFmt numFmtId="186" formatCode="0.000000"/>
    <numFmt numFmtId="188" formatCode="[h]:mm:ss.00"/>
    <numFmt numFmtId="189" formatCode="0.0000000"/>
  </numFmts>
  <fonts count="3">
    <font>
      <sz val="10"/>
      <name val="Geneva"/>
      <charset val="238"/>
    </font>
    <font>
      <b/>
      <sz val="10"/>
      <name val="Microsoft Sans Serif"/>
      <family val="2"/>
      <charset val="238"/>
    </font>
    <font>
      <sz val="10"/>
      <name val="Microsoft Sans Serif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184" fontId="2" fillId="0" borderId="0" xfId="0" applyNumberFormat="1" applyFont="1"/>
    <xf numFmtId="184" fontId="2" fillId="0" borderId="0" xfId="0" applyNumberFormat="1" applyFont="1" applyAlignment="1">
      <alignment horizontal="right"/>
    </xf>
    <xf numFmtId="186" fontId="2" fillId="0" borderId="0" xfId="0" applyNumberFormat="1" applyFont="1"/>
    <xf numFmtId="49" fontId="2" fillId="0" borderId="0" xfId="0" applyNumberFormat="1" applyFont="1" applyAlignment="1">
      <alignment vertical="center"/>
    </xf>
    <xf numFmtId="188" fontId="2" fillId="0" borderId="0" xfId="0" applyNumberFormat="1" applyFont="1"/>
    <xf numFmtId="189" fontId="2" fillId="0" borderId="0" xfId="0" applyNumberFormat="1" applyFont="1"/>
    <xf numFmtId="0" fontId="0" fillId="0" borderId="0" xfId="0" applyAlignment="1">
      <alignment horizontal="right"/>
    </xf>
    <xf numFmtId="0" fontId="2" fillId="0" borderId="0" xfId="0" quotePrefix="1" applyFont="1"/>
  </cellXfs>
  <cellStyles count="1">
    <cellStyle name="Navad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0"/>
  <sheetViews>
    <sheetView tabSelected="1" topLeftCell="A7" workbookViewId="0">
      <selection activeCell="A24" sqref="A24"/>
    </sheetView>
  </sheetViews>
  <sheetFormatPr defaultColWidth="10.85546875" defaultRowHeight="12.75" customHeight="1"/>
  <cols>
    <col min="1" max="1" width="16.7109375" style="2" customWidth="1"/>
    <col min="2" max="6" width="12.7109375" style="2" customWidth="1"/>
    <col min="7" max="16384" width="10.85546875" style="2"/>
  </cols>
  <sheetData>
    <row r="1" spans="1:6" s="1" customFormat="1" ht="12.75" customHeight="1">
      <c r="A1" s="1" t="s">
        <v>11</v>
      </c>
    </row>
    <row r="3" spans="1:6" ht="12.75" customHeight="1">
      <c r="B3" s="3" t="s">
        <v>6</v>
      </c>
      <c r="C3" s="4">
        <v>90.3</v>
      </c>
      <c r="D3" s="4">
        <v>90.3</v>
      </c>
      <c r="E3" s="4">
        <v>90.122100000000003</v>
      </c>
      <c r="F3" s="4"/>
    </row>
    <row r="4" spans="1:6" ht="12.75" customHeight="1">
      <c r="B4" s="3" t="s">
        <v>0</v>
      </c>
      <c r="C4" s="4">
        <f>INT(C3)+INT((MOD(C3,INT(C3)))*100+0.005)/60+((C3*100)-INT(C3*100))/36</f>
        <v>90.5</v>
      </c>
      <c r="D4" s="4">
        <f>INT(D3)+INT((D3-INT(D3))*100+0.005)/60+((D3*100)-INT(D3*100))/36</f>
        <v>90.5</v>
      </c>
      <c r="E4" s="4">
        <f>INT(E3)+INT((E3-INT(E3))*100+0.005)/60+((E3*100)-INT(E3*100))/36</f>
        <v>90.205833333333359</v>
      </c>
      <c r="F4" s="4"/>
    </row>
    <row r="7" spans="1:6" ht="12.75" customHeight="1">
      <c r="B7" s="2" t="s">
        <v>1</v>
      </c>
      <c r="C7" s="2" t="s">
        <v>2</v>
      </c>
    </row>
    <row r="8" spans="1:6" ht="12.75" customHeight="1">
      <c r="B8" s="4">
        <v>90.5</v>
      </c>
      <c r="C8" s="4">
        <f>INT(B8)</f>
        <v>90</v>
      </c>
      <c r="D8" s="5" t="s">
        <v>3</v>
      </c>
      <c r="E8" s="4"/>
    </row>
    <row r="9" spans="1:6" ht="12.75" customHeight="1">
      <c r="B9" s="4">
        <v>90.5</v>
      </c>
      <c r="C9" s="4">
        <f>INT((B9-INT(B9))*60)/100</f>
        <v>0.3</v>
      </c>
      <c r="D9" s="3" t="s">
        <v>4</v>
      </c>
    </row>
    <row r="10" spans="1:6" ht="12.75" customHeight="1">
      <c r="B10" s="4">
        <v>90.5</v>
      </c>
      <c r="C10" s="4">
        <f>((B10-INT(B10)-(INT((B10-INT(B10))*60))/60)*3600)/10000</f>
        <v>0</v>
      </c>
      <c r="D10" s="3" t="s">
        <v>5</v>
      </c>
    </row>
    <row r="11" spans="1:6" ht="12.75" customHeight="1">
      <c r="B11" s="4"/>
      <c r="C11" s="4"/>
    </row>
    <row r="12" spans="1:6" ht="12.75" customHeight="1">
      <c r="B12" s="2" t="s">
        <v>1</v>
      </c>
      <c r="C12" s="2" t="s">
        <v>6</v>
      </c>
    </row>
    <row r="13" spans="1:6" ht="12.75" customHeight="1">
      <c r="B13" s="6">
        <v>90.205833333333302</v>
      </c>
      <c r="C13" s="4">
        <f>INT(B13)+INT((B13-INT(B13))*60)/100+((B13-INT(B13)-(INT((B13-INT(B13))*60))/60)*3600)/10000</f>
        <v>90.122099999999989</v>
      </c>
    </row>
    <row r="14" spans="1:6" ht="12.75" customHeight="1">
      <c r="B14" s="6"/>
      <c r="C14" s="4"/>
    </row>
    <row r="15" spans="1:6" ht="12.75" customHeight="1">
      <c r="B15" s="6"/>
      <c r="C15" s="4"/>
    </row>
    <row r="16" spans="1:6" ht="12.75" customHeight="1">
      <c r="A16" s="2" t="s">
        <v>7</v>
      </c>
    </row>
    <row r="17" spans="1:4" ht="12.75" customHeight="1">
      <c r="A17" s="7" t="s">
        <v>9</v>
      </c>
    </row>
    <row r="19" spans="1:4" ht="12.75" customHeight="1">
      <c r="A19" s="2" t="s">
        <v>8</v>
      </c>
    </row>
    <row r="20" spans="1:4" ht="12.75" customHeight="1">
      <c r="A20" s="7" t="s">
        <v>10</v>
      </c>
    </row>
    <row r="23" spans="1:4" ht="12.75" customHeight="1">
      <c r="A23" s="1" t="s">
        <v>31</v>
      </c>
    </row>
    <row r="25" spans="1:4" ht="12.75" customHeight="1">
      <c r="A25" s="2" t="s">
        <v>12</v>
      </c>
    </row>
    <row r="27" spans="1:4" ht="12.75" customHeight="1">
      <c r="B27" s="2" t="s">
        <v>15</v>
      </c>
      <c r="C27" s="2" t="s">
        <v>14</v>
      </c>
      <c r="D27" s="2" t="s">
        <v>13</v>
      </c>
    </row>
    <row r="28" spans="1:4" ht="12.75" customHeight="1">
      <c r="B28" s="2">
        <v>46.370388900000002</v>
      </c>
      <c r="C28" s="8">
        <f>B28/24</f>
        <v>1.9320995375000001</v>
      </c>
    </row>
    <row r="30" spans="1:4" ht="12.75" customHeight="1">
      <c r="A30" s="2" t="s">
        <v>16</v>
      </c>
    </row>
    <row r="32" spans="1:4" ht="12.75" customHeight="1">
      <c r="B32" s="2" t="s">
        <v>23</v>
      </c>
      <c r="C32" s="2" t="s">
        <v>17</v>
      </c>
      <c r="D32" s="2" t="s">
        <v>18</v>
      </c>
    </row>
    <row r="33" spans="1:5" ht="12.75" customHeight="1">
      <c r="B33" s="8">
        <v>1.9320995370370371</v>
      </c>
      <c r="C33" s="9">
        <f>B33*24</f>
        <v>46.37038888888889</v>
      </c>
    </row>
    <row r="34" spans="1:5" ht="12.75" customHeight="1">
      <c r="B34" s="8"/>
    </row>
    <row r="36" spans="1:5" ht="12.75" customHeight="1">
      <c r="A36" s="1" t="s">
        <v>21</v>
      </c>
    </row>
    <row r="37" spans="1:5" ht="12.75" customHeight="1">
      <c r="A37" s="1"/>
    </row>
    <row r="38" spans="1:5" ht="12.75" customHeight="1">
      <c r="A38" s="2" t="s">
        <v>16</v>
      </c>
    </row>
    <row r="40" spans="1:5" ht="12.75" customHeight="1">
      <c r="B40" s="2" t="s">
        <v>20</v>
      </c>
      <c r="C40" s="11" t="s">
        <v>27</v>
      </c>
    </row>
    <row r="41" spans="1:5" ht="12.75" customHeight="1">
      <c r="B41" s="10" t="s">
        <v>19</v>
      </c>
      <c r="C41" s="2">
        <f>LEFT(B41,2)+VALUE(MID(B41,5,2))/60+VALUE(MID(B41,9,2))/3600</f>
        <v>45.641944444444441</v>
      </c>
    </row>
    <row r="43" spans="1:5" ht="12.75" customHeight="1">
      <c r="A43" s="2" t="s">
        <v>22</v>
      </c>
    </row>
    <row r="45" spans="1:5" ht="12.75" customHeight="1">
      <c r="B45" s="2" t="s">
        <v>24</v>
      </c>
      <c r="C45" s="11" t="s">
        <v>25</v>
      </c>
      <c r="D45" s="11" t="s">
        <v>28</v>
      </c>
      <c r="E45" s="11" t="s">
        <v>26</v>
      </c>
    </row>
    <row r="46" spans="1:5" ht="12.75" customHeight="1">
      <c r="B46" s="10">
        <v>45.641944444444441</v>
      </c>
      <c r="C46" s="4">
        <f>INT(B46)+INT((B46-INT(B46))*60)/100+((B46-INT(B46)-(INT((B46-INT(B46))*60))/60)*3600)/10000</f>
        <v>45.383099999999999</v>
      </c>
      <c r="D46" s="10" t="str">
        <f>LEFT(C46,2)&amp;"° "&amp;MID(C46,4,2)&amp;"' "&amp;MID(C46,6,2)&amp;""""</f>
        <v>45° 38' 31"</v>
      </c>
      <c r="E46" s="11" t="s">
        <v>29</v>
      </c>
    </row>
    <row r="47" spans="1:5" ht="12.75" customHeight="1">
      <c r="E47" s="11" t="s">
        <v>30</v>
      </c>
    </row>
    <row r="50" spans="5:5" ht="12.75" customHeight="1">
      <c r="E50"/>
    </row>
  </sheetData>
  <phoneticPr fontId="0" type="noConversion"/>
  <printOptions gridLines="1" gridLinesSet="0"/>
  <pageMargins left="0.55118110236220474" right="0.55118110236220474" top="0.98425196850393704" bottom="0.98425196850393704" header="0.51181102362204722" footer="0.51181102362204722"/>
  <pageSetup paperSize="9" orientation="portrait" r:id="rId1"/>
  <headerFooter alignWithMargins="0"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ANGLE.XLS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Kuhar, Miran</dc:creator>
  <cp:lastModifiedBy>Miran Kuhar</cp:lastModifiedBy>
  <cp:lastPrinted>2003-07-01T07:55:57Z</cp:lastPrinted>
  <dcterms:created xsi:type="dcterms:W3CDTF">2011-05-17T10:50:16Z</dcterms:created>
  <dcterms:modified xsi:type="dcterms:W3CDTF">2011-05-17T10:50:16Z</dcterms:modified>
</cp:coreProperties>
</file>