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5" yWindow="30" windowWidth="7410" windowHeight="6870"/>
  </bookViews>
  <sheets>
    <sheet name="Primer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26" i="1" l="1"/>
  <c r="D26" i="1"/>
  <c r="C26" i="1"/>
  <c r="H25" i="1"/>
  <c r="D25" i="1"/>
  <c r="C25" i="1"/>
  <c r="H24" i="1"/>
  <c r="D24" i="1"/>
  <c r="C24" i="1"/>
  <c r="H23" i="1"/>
  <c r="D23" i="1"/>
  <c r="C23" i="1"/>
  <c r="C29" i="1" l="1" a="1"/>
  <c r="E32" i="1" s="1"/>
  <c r="F31" i="1" l="1"/>
  <c r="D30" i="1"/>
  <c r="D29" i="1"/>
  <c r="F32" i="1"/>
  <c r="D31" i="1"/>
  <c r="E30" i="1"/>
  <c r="E29" i="1"/>
  <c r="C32" i="1"/>
  <c r="F30" i="1"/>
  <c r="F29" i="1"/>
  <c r="C31" i="1"/>
  <c r="D32" i="1"/>
  <c r="C30" i="1"/>
  <c r="C29" i="1"/>
  <c r="C35" i="1" s="1" a="1"/>
  <c r="E31" i="1"/>
  <c r="J35" i="1" l="1" a="1"/>
  <c r="J37" i="1" s="1"/>
  <c r="C38" i="1"/>
  <c r="F38" i="1"/>
  <c r="E38" i="1"/>
  <c r="D38" i="1"/>
  <c r="C36" i="1"/>
  <c r="D36" i="1"/>
  <c r="C35" i="1"/>
  <c r="F35" i="1"/>
  <c r="E35" i="1"/>
  <c r="D35" i="1"/>
  <c r="F36" i="1"/>
  <c r="E36" i="1"/>
  <c r="C37" i="1"/>
  <c r="F37" i="1"/>
  <c r="E37" i="1"/>
  <c r="D37" i="1"/>
  <c r="J35" i="1" l="1"/>
  <c r="J38" i="1"/>
  <c r="J36" i="1"/>
  <c r="C41" i="1" a="1"/>
  <c r="C42" i="1" l="1"/>
  <c r="D42" i="1"/>
  <c r="E42" i="1"/>
  <c r="F42" i="1"/>
  <c r="C44" i="1"/>
  <c r="D44" i="1"/>
  <c r="C43" i="1"/>
  <c r="C41" i="1"/>
  <c r="D41" i="1"/>
  <c r="E41" i="1"/>
  <c r="F41" i="1"/>
  <c r="E44" i="1"/>
  <c r="F44" i="1"/>
  <c r="D43" i="1"/>
  <c r="E43" i="1"/>
  <c r="F43" i="1"/>
  <c r="J41" i="1" l="1" a="1"/>
  <c r="J43" i="1" s="1"/>
  <c r="J41" i="1" l="1"/>
  <c r="F15" i="1" s="1"/>
  <c r="J42" i="1"/>
  <c r="J47" i="1" s="1"/>
  <c r="J44" i="1"/>
  <c r="F13" i="1" l="1"/>
  <c r="I13" i="1" s="1"/>
  <c r="G14" i="1"/>
  <c r="J14" i="1" s="1"/>
  <c r="F14" i="1"/>
  <c r="I14" i="1" s="1"/>
  <c r="G13" i="1"/>
  <c r="J13" i="1" s="1"/>
  <c r="G15" i="1"/>
  <c r="J46" i="1"/>
  <c r="J17" i="1" l="1"/>
</calcChain>
</file>

<file path=xl/sharedStrings.xml><?xml version="1.0" encoding="utf-8"?>
<sst xmlns="http://schemas.openxmlformats.org/spreadsheetml/2006/main" count="44" uniqueCount="38">
  <si>
    <t>Končni koord. sistem (II)</t>
  </si>
  <si>
    <t>x'</t>
  </si>
  <si>
    <t>y'</t>
  </si>
  <si>
    <t>Točka</t>
  </si>
  <si>
    <t>Transformirane koordinate</t>
  </si>
  <si>
    <t>Odstopanja</t>
  </si>
  <si>
    <t>Izhodiščni koord. sistem (I)</t>
  </si>
  <si>
    <t>x</t>
  </si>
  <si>
    <t>y</t>
  </si>
  <si>
    <t>x't</t>
  </si>
  <si>
    <t>y't</t>
  </si>
  <si>
    <t>Dx</t>
  </si>
  <si>
    <t>Dy</t>
  </si>
  <si>
    <t>Sigma0</t>
  </si>
  <si>
    <t>a</t>
  </si>
  <si>
    <t>b</t>
  </si>
  <si>
    <t>c</t>
  </si>
  <si>
    <t>d</t>
  </si>
  <si>
    <t>x &amp; y</t>
  </si>
  <si>
    <t>Transponirana matr. B</t>
  </si>
  <si>
    <t>Neznanke</t>
  </si>
  <si>
    <t>D</t>
  </si>
  <si>
    <t>Merilo</t>
  </si>
  <si>
    <t xml:space="preserve">  m=sqrt(a*a+b*b)</t>
  </si>
  <si>
    <t>Kot rotacije (°)</t>
  </si>
  <si>
    <t>x =  ax' + by' + c</t>
  </si>
  <si>
    <t>y =  ay' - bx'  + d</t>
  </si>
  <si>
    <t>BD</t>
  </si>
  <si>
    <t>q=atan(b/a)</t>
  </si>
  <si>
    <t xml:space="preserve">2D podobnostna transformacija </t>
  </si>
  <si>
    <r>
      <t>v = f</t>
    </r>
    <r>
      <rPr>
        <sz val="8"/>
        <rFont val="Consolas"/>
        <family val="3"/>
        <charset val="238"/>
      </rPr>
      <t xml:space="preserve"> - </t>
    </r>
    <r>
      <rPr>
        <b/>
        <sz val="8"/>
        <rFont val="Consolas"/>
        <family val="3"/>
        <charset val="238"/>
      </rPr>
      <t>BD</t>
    </r>
  </si>
  <si>
    <r>
      <t>v</t>
    </r>
    <r>
      <rPr>
        <sz val="8"/>
        <rFont val="Consolas"/>
        <family val="3"/>
        <charset val="238"/>
      </rPr>
      <t xml:space="preserve"> + </t>
    </r>
    <r>
      <rPr>
        <b/>
        <sz val="8"/>
        <rFont val="Consolas"/>
        <family val="3"/>
        <charset val="238"/>
      </rPr>
      <t>BD = f</t>
    </r>
  </si>
  <si>
    <r>
      <t xml:space="preserve">matrika koef. </t>
    </r>
    <r>
      <rPr>
        <b/>
        <sz val="8"/>
        <rFont val="Consolas"/>
        <family val="3"/>
        <charset val="238"/>
      </rPr>
      <t>B</t>
    </r>
  </si>
  <si>
    <r>
      <t xml:space="preserve">vektor odstopanj </t>
    </r>
    <r>
      <rPr>
        <b/>
        <sz val="8"/>
        <rFont val="Consolas"/>
        <family val="3"/>
        <charset val="238"/>
      </rPr>
      <t>f</t>
    </r>
  </si>
  <si>
    <r>
      <t>B</t>
    </r>
    <r>
      <rPr>
        <sz val="8"/>
        <rFont val="Consolas"/>
        <family val="3"/>
        <charset val="238"/>
      </rPr>
      <t>t</t>
    </r>
  </si>
  <si>
    <r>
      <t>N</t>
    </r>
    <r>
      <rPr>
        <sz val="8"/>
        <rFont val="Consolas"/>
        <family val="3"/>
        <charset val="238"/>
      </rPr>
      <t xml:space="preserve"> </t>
    </r>
    <r>
      <rPr>
        <b/>
        <sz val="8"/>
        <rFont val="Consolas"/>
        <family val="3"/>
        <charset val="238"/>
      </rPr>
      <t>= B</t>
    </r>
    <r>
      <rPr>
        <sz val="8"/>
        <rFont val="Consolas"/>
        <family val="3"/>
        <charset val="238"/>
      </rPr>
      <t>t</t>
    </r>
    <r>
      <rPr>
        <b/>
        <sz val="8"/>
        <rFont val="Consolas"/>
        <family val="3"/>
        <charset val="238"/>
      </rPr>
      <t>B</t>
    </r>
  </si>
  <si>
    <r>
      <t>t</t>
    </r>
    <r>
      <rPr>
        <sz val="8"/>
        <rFont val="Consolas"/>
        <family val="3"/>
        <charset val="238"/>
      </rPr>
      <t xml:space="preserve"> = </t>
    </r>
    <r>
      <rPr>
        <b/>
        <sz val="8"/>
        <rFont val="Consolas"/>
        <family val="3"/>
        <charset val="238"/>
      </rPr>
      <t>B</t>
    </r>
    <r>
      <rPr>
        <sz val="8"/>
        <rFont val="Consolas"/>
        <family val="3"/>
        <charset val="238"/>
      </rPr>
      <t>t</t>
    </r>
    <r>
      <rPr>
        <b/>
        <sz val="8"/>
        <rFont val="Consolas"/>
        <family val="3"/>
        <charset val="238"/>
      </rPr>
      <t>f</t>
    </r>
  </si>
  <si>
    <r>
      <t xml:space="preserve">Inv </t>
    </r>
    <r>
      <rPr>
        <b/>
        <sz val="8"/>
        <rFont val="Consolas"/>
        <family val="3"/>
        <charset val="238"/>
      </rPr>
      <t>B</t>
    </r>
    <r>
      <rPr>
        <sz val="8"/>
        <rFont val="Consolas"/>
        <family val="3"/>
        <charset val="238"/>
      </rPr>
      <t>t</t>
    </r>
    <r>
      <rPr>
        <b/>
        <sz val="8"/>
        <rFont val="Consolas"/>
        <family val="3"/>
        <charset val="238"/>
      </rPr>
      <t>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</si>
</sst>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3" formatCode="0.000000"/>
  </numFmts>
  <fonts count="4" x14ac:knownFonts="1">
    <font>
      <sz val="10"/>
      <name val="Consolas"/>
      <family val="3"/>
      <charset val="238"/>
    </font>
    <font>
      <b/>
      <sz val="8"/>
      <name val="Consolas"/>
      <family val="3"/>
      <charset val="238"/>
    </font>
    <font>
      <sz val="8"/>
      <name val="Consolas"/>
      <family val="3"/>
      <charset val="238"/>
    </font>
    <font>
      <i/>
      <sz val="8"/>
      <name val="Consolas"/>
      <family val="3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2" fillId="0" borderId="0" xfId="0" applyFont="1" applyBorder="1" applyAlignment="1">
      <alignment horizontal="right"/>
    </xf>
    <xf numFmtId="172" fontId="2" fillId="0" borderId="1" xfId="0" applyNumberFormat="1" applyFont="1" applyBorder="1"/>
    <xf numFmtId="172" fontId="2" fillId="0" borderId="2" xfId="0" applyNumberFormat="1" applyFont="1" applyBorder="1"/>
    <xf numFmtId="172" fontId="2" fillId="0" borderId="3" xfId="0" applyNumberFormat="1" applyFont="1" applyBorder="1"/>
    <xf numFmtId="172" fontId="2" fillId="0" borderId="4" xfId="0" applyNumberFormat="1" applyFont="1" applyBorder="1"/>
    <xf numFmtId="0" fontId="2" fillId="0" borderId="0" xfId="0" applyFont="1" applyAlignment="1">
      <alignment horizontal="right"/>
    </xf>
    <xf numFmtId="172" fontId="2" fillId="0" borderId="0" xfId="0" applyNumberFormat="1" applyFont="1" applyBorder="1"/>
    <xf numFmtId="172" fontId="2" fillId="0" borderId="5" xfId="0" applyNumberFormat="1" applyFont="1" applyBorder="1"/>
    <xf numFmtId="172" fontId="2" fillId="0" borderId="6" xfId="0" applyNumberFormat="1" applyFont="1" applyBorder="1"/>
    <xf numFmtId="172" fontId="2" fillId="0" borderId="7" xfId="0" applyNumberFormat="1" applyFont="1" applyBorder="1"/>
    <xf numFmtId="172" fontId="2" fillId="0" borderId="8" xfId="0" applyNumberFormat="1" applyFont="1" applyBorder="1"/>
    <xf numFmtId="172" fontId="2" fillId="0" borderId="9" xfId="0" applyNumberFormat="1" applyFont="1" applyBorder="1"/>
    <xf numFmtId="172" fontId="2" fillId="0" borderId="10" xfId="0" applyNumberFormat="1" applyFont="1" applyBorder="1"/>
    <xf numFmtId="172" fontId="2" fillId="0" borderId="0" xfId="0" applyNumberFormat="1" applyFont="1"/>
    <xf numFmtId="0" fontId="3" fillId="0" borderId="0" xfId="0" applyFont="1" applyAlignment="1">
      <alignment horizontal="right"/>
    </xf>
    <xf numFmtId="0" fontId="2" fillId="0" borderId="1" xfId="0" applyFont="1" applyBorder="1"/>
    <xf numFmtId="172" fontId="2" fillId="0" borderId="11" xfId="0" applyNumberFormat="1" applyFont="1" applyBorder="1"/>
    <xf numFmtId="0" fontId="2" fillId="0" borderId="11" xfId="0" applyFont="1" applyBorder="1"/>
    <xf numFmtId="0" fontId="2" fillId="0" borderId="2" xfId="0" applyFont="1" applyBorder="1"/>
    <xf numFmtId="172" fontId="2" fillId="0" borderId="12" xfId="0" applyNumberFormat="1" applyFont="1" applyBorder="1"/>
    <xf numFmtId="0" fontId="2" fillId="0" borderId="7" xfId="0" applyFont="1" applyBorder="1"/>
    <xf numFmtId="0" fontId="2" fillId="0" borderId="8" xfId="0" applyFont="1" applyBorder="1"/>
    <xf numFmtId="172" fontId="2" fillId="0" borderId="13" xfId="0" applyNumberFormat="1" applyFont="1" applyBorder="1"/>
    <xf numFmtId="0" fontId="2" fillId="0" borderId="3" xfId="0" applyFont="1" applyBorder="1"/>
    <xf numFmtId="172" fontId="2" fillId="0" borderId="14" xfId="0" applyNumberFormat="1" applyFont="1" applyBorder="1"/>
    <xf numFmtId="0" fontId="2" fillId="0" borderId="14" xfId="0" applyFont="1" applyBorder="1"/>
    <xf numFmtId="0" fontId="2" fillId="0" borderId="4" xfId="0" applyFont="1" applyBorder="1"/>
    <xf numFmtId="172" fontId="2" fillId="0" borderId="15" xfId="0" applyNumberFormat="1" applyFont="1" applyBorder="1"/>
    <xf numFmtId="2" fontId="2" fillId="0" borderId="1" xfId="0" applyNumberFormat="1" applyFont="1" applyBorder="1"/>
    <xf numFmtId="2" fontId="2" fillId="0" borderId="11" xfId="0" applyNumberFormat="1" applyFont="1" applyBorder="1"/>
    <xf numFmtId="2" fontId="2" fillId="0" borderId="2" xfId="0" applyNumberFormat="1" applyFont="1" applyBorder="1"/>
    <xf numFmtId="0" fontId="2" fillId="0" borderId="12" xfId="0" applyFont="1" applyBorder="1"/>
    <xf numFmtId="2" fontId="2" fillId="0" borderId="7" xfId="0" applyNumberFormat="1" applyFont="1" applyBorder="1"/>
    <xf numFmtId="2" fontId="2" fillId="0" borderId="0" xfId="0" applyNumberFormat="1" applyFont="1" applyBorder="1"/>
    <xf numFmtId="2" fontId="2" fillId="0" borderId="8" xfId="0" applyNumberFormat="1" applyFont="1" applyBorder="1"/>
    <xf numFmtId="0" fontId="2" fillId="0" borderId="13" xfId="0" applyFont="1" applyBorder="1"/>
    <xf numFmtId="2" fontId="2" fillId="0" borderId="3" xfId="0" applyNumberFormat="1" applyFont="1" applyBorder="1"/>
    <xf numFmtId="2" fontId="2" fillId="0" borderId="14" xfId="0" applyNumberFormat="1" applyFont="1" applyBorder="1"/>
    <xf numFmtId="2" fontId="2" fillId="0" borderId="4" xfId="0" applyNumberFormat="1" applyFont="1" applyBorder="1"/>
    <xf numFmtId="0" fontId="2" fillId="0" borderId="15" xfId="0" applyFont="1" applyBorder="1"/>
    <xf numFmtId="11" fontId="2" fillId="0" borderId="1" xfId="0" applyNumberFormat="1" applyFont="1" applyBorder="1"/>
    <xf numFmtId="11" fontId="2" fillId="0" borderId="11" xfId="0" applyNumberFormat="1" applyFont="1" applyBorder="1"/>
    <xf numFmtId="11" fontId="2" fillId="0" borderId="2" xfId="0" applyNumberFormat="1" applyFont="1" applyBorder="1"/>
    <xf numFmtId="0" fontId="3" fillId="0" borderId="0" xfId="0" applyFont="1"/>
    <xf numFmtId="173" fontId="2" fillId="0" borderId="16" xfId="0" applyNumberFormat="1" applyFont="1" applyBorder="1"/>
    <xf numFmtId="11" fontId="2" fillId="0" borderId="7" xfId="0" applyNumberFormat="1" applyFont="1" applyBorder="1"/>
    <xf numFmtId="11" fontId="2" fillId="0" borderId="0" xfId="0" applyNumberFormat="1" applyFont="1" applyBorder="1"/>
    <xf numFmtId="11" fontId="2" fillId="0" borderId="8" xfId="0" applyNumberFormat="1" applyFont="1" applyBorder="1"/>
    <xf numFmtId="173" fontId="2" fillId="0" borderId="17" xfId="0" applyNumberFormat="1" applyFont="1" applyBorder="1"/>
    <xf numFmtId="11" fontId="2" fillId="0" borderId="3" xfId="0" applyNumberFormat="1" applyFont="1" applyBorder="1"/>
    <xf numFmtId="11" fontId="2" fillId="0" borderId="14" xfId="0" applyNumberFormat="1" applyFont="1" applyBorder="1"/>
    <xf numFmtId="11" fontId="2" fillId="0" borderId="4" xfId="0" applyNumberFormat="1" applyFont="1" applyBorder="1"/>
    <xf numFmtId="2" fontId="2" fillId="0" borderId="0" xfId="0" applyNumberFormat="1" applyFont="1"/>
    <xf numFmtId="172" fontId="2" fillId="0" borderId="17" xfId="0" applyNumberFormat="1" applyFont="1" applyBorder="1"/>
    <xf numFmtId="172" fontId="2" fillId="0" borderId="18" xfId="0" applyNumberFormat="1" applyFont="1" applyBorder="1"/>
  </cellXfs>
  <cellStyles count="1">
    <cellStyle name="Navadno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7"/>
  <sheetViews>
    <sheetView tabSelected="1" topLeftCell="A4" zoomScale="120" workbookViewId="0">
      <selection activeCell="M15" sqref="M15"/>
    </sheetView>
  </sheetViews>
  <sheetFormatPr defaultColWidth="8.85546875" defaultRowHeight="11.25" x14ac:dyDescent="0.2"/>
  <cols>
    <col min="1" max="9" width="8.7109375" style="3" customWidth="1"/>
    <col min="10" max="10" width="8.5703125" style="3" customWidth="1"/>
    <col min="11" max="11" width="8.7109375" style="3" customWidth="1"/>
    <col min="12" max="16384" width="8.85546875" style="3"/>
  </cols>
  <sheetData>
    <row r="1" spans="1:22" s="1" customFormat="1" x14ac:dyDescent="0.2">
      <c r="A1" s="1" t="s">
        <v>29</v>
      </c>
    </row>
    <row r="2" spans="1:22" s="1" customFormat="1" x14ac:dyDescent="0.2"/>
    <row r="3" spans="1:22" s="1" customFormat="1" x14ac:dyDescent="0.2">
      <c r="A3" s="1" t="s">
        <v>25</v>
      </c>
    </row>
    <row r="4" spans="1:22" s="1" customFormat="1" x14ac:dyDescent="0.2">
      <c r="A4" s="1" t="s">
        <v>26</v>
      </c>
    </row>
    <row r="6" spans="1:22" x14ac:dyDescent="0.2">
      <c r="A6" s="2" t="s">
        <v>0</v>
      </c>
      <c r="B6" s="2"/>
      <c r="D6" s="2"/>
    </row>
    <row r="7" spans="1:22" x14ac:dyDescent="0.2">
      <c r="A7" s="2"/>
      <c r="B7" s="2"/>
      <c r="C7" s="4" t="s">
        <v>7</v>
      </c>
      <c r="D7" s="4" t="s">
        <v>8</v>
      </c>
    </row>
    <row r="8" spans="1:22" x14ac:dyDescent="0.2">
      <c r="A8" s="2" t="s">
        <v>3</v>
      </c>
      <c r="B8" s="2">
        <v>1</v>
      </c>
      <c r="C8" s="5">
        <v>667</v>
      </c>
      <c r="D8" s="6">
        <v>667</v>
      </c>
    </row>
    <row r="9" spans="1:22" x14ac:dyDescent="0.2">
      <c r="A9" s="2"/>
      <c r="B9" s="2">
        <v>2</v>
      </c>
      <c r="C9" s="7">
        <v>617</v>
      </c>
      <c r="D9" s="8">
        <v>637</v>
      </c>
    </row>
    <row r="10" spans="1:22" x14ac:dyDescent="0.2">
      <c r="F10" s="2" t="s">
        <v>4</v>
      </c>
      <c r="G10" s="2"/>
      <c r="H10" s="2"/>
      <c r="I10" s="2" t="s">
        <v>5</v>
      </c>
    </row>
    <row r="11" spans="1:22" x14ac:dyDescent="0.2">
      <c r="A11" s="2" t="s">
        <v>6</v>
      </c>
      <c r="B11" s="2"/>
      <c r="C11" s="2"/>
      <c r="D11" s="2"/>
      <c r="F11" s="1" t="s">
        <v>27</v>
      </c>
      <c r="I11" s="1" t="s">
        <v>30</v>
      </c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">
      <c r="A12" s="2"/>
      <c r="B12" s="2"/>
      <c r="C12" s="4" t="s">
        <v>1</v>
      </c>
      <c r="D12" s="4" t="s">
        <v>2</v>
      </c>
      <c r="F12" s="4" t="s">
        <v>9</v>
      </c>
      <c r="G12" s="4" t="s">
        <v>10</v>
      </c>
      <c r="H12" s="4"/>
      <c r="I12" s="9" t="s">
        <v>11</v>
      </c>
      <c r="J12" s="9" t="s">
        <v>12</v>
      </c>
      <c r="N12" s="4"/>
      <c r="O12" s="4"/>
      <c r="P12" s="4"/>
      <c r="Q12" s="4"/>
      <c r="R12" s="4"/>
      <c r="S12" s="2"/>
      <c r="T12" s="2"/>
      <c r="U12" s="2"/>
      <c r="V12" s="2"/>
    </row>
    <row r="13" spans="1:22" x14ac:dyDescent="0.2">
      <c r="A13" s="2" t="s">
        <v>3</v>
      </c>
      <c r="B13" s="2">
        <v>1</v>
      </c>
      <c r="C13" s="5">
        <v>300</v>
      </c>
      <c r="D13" s="6">
        <v>300</v>
      </c>
      <c r="F13" s="5">
        <f>$J$43+$J$41*C13+$J$42*D13</f>
        <v>666.99999999999636</v>
      </c>
      <c r="G13" s="6">
        <f>$J$44-$J$42*C13+$J$41*D13</f>
        <v>666.99999999999773</v>
      </c>
      <c r="H13" s="2"/>
      <c r="I13" s="5">
        <f>F13-C8</f>
        <v>-3.637978807091713E-12</v>
      </c>
      <c r="J13" s="6">
        <f>G13-D8</f>
        <v>-2.2737367544323206E-12</v>
      </c>
      <c r="N13" s="2"/>
      <c r="O13" s="10"/>
      <c r="P13" s="10"/>
      <c r="Q13" s="10"/>
      <c r="R13" s="10"/>
      <c r="S13" s="2"/>
      <c r="T13" s="2"/>
      <c r="U13" s="10"/>
      <c r="V13" s="10"/>
    </row>
    <row r="14" spans="1:22" x14ac:dyDescent="0.2">
      <c r="A14" s="2"/>
      <c r="B14" s="2">
        <v>2</v>
      </c>
      <c r="C14" s="11">
        <v>230</v>
      </c>
      <c r="D14" s="12">
        <v>220</v>
      </c>
      <c r="F14" s="13">
        <f>$J$43+$J$41*C14+$J$42*D14</f>
        <v>616.99999999999682</v>
      </c>
      <c r="G14" s="14">
        <f>$J$44-$J$42*C14+$J$41*D14</f>
        <v>636.99999999999864</v>
      </c>
      <c r="H14" s="2"/>
      <c r="I14" s="7">
        <f>F14-C9</f>
        <v>-3.1832314562052488E-12</v>
      </c>
      <c r="J14" s="8">
        <f>G14-D9</f>
        <v>-1.3642420526593924E-12</v>
      </c>
      <c r="N14" s="2"/>
      <c r="O14" s="10"/>
      <c r="P14" s="10"/>
      <c r="Q14" s="10"/>
      <c r="R14" s="10"/>
      <c r="S14" s="2"/>
      <c r="T14" s="2"/>
      <c r="U14" s="10"/>
      <c r="V14" s="10"/>
    </row>
    <row r="15" spans="1:22" x14ac:dyDescent="0.2">
      <c r="A15" s="2"/>
      <c r="B15" s="2">
        <v>5</v>
      </c>
      <c r="C15" s="13">
        <v>100</v>
      </c>
      <c r="D15" s="14">
        <v>100</v>
      </c>
      <c r="F15" s="15">
        <f>$J$43+$J$41*C15+$J$42*D15</f>
        <v>528.94690265486508</v>
      </c>
      <c r="G15" s="16">
        <f>$J$44-$J$42*C15+$J$41*D15</f>
        <v>596.2035398230089</v>
      </c>
      <c r="H15" s="2"/>
      <c r="N15" s="2"/>
      <c r="O15" s="2"/>
      <c r="P15" s="2"/>
      <c r="Q15" s="2"/>
      <c r="R15" s="2"/>
      <c r="S15" s="2"/>
      <c r="T15" s="2"/>
      <c r="U15" s="10"/>
      <c r="V15" s="10"/>
    </row>
    <row r="16" spans="1:22" x14ac:dyDescent="0.2">
      <c r="A16" s="2"/>
      <c r="B16" s="2"/>
      <c r="C16" s="7"/>
      <c r="D16" s="8"/>
      <c r="F16" s="7"/>
      <c r="G16" s="8"/>
      <c r="H16" s="2"/>
      <c r="J16" s="17"/>
    </row>
    <row r="17" spans="1:10" x14ac:dyDescent="0.2">
      <c r="I17" s="3" t="s">
        <v>13</v>
      </c>
      <c r="J17" s="17">
        <f>SQRT(SUM(I13*I13+J13*J13+I14*I14+J14*J14)/4)</f>
        <v>2.7567593071994772E-12</v>
      </c>
    </row>
    <row r="18" spans="1:10" x14ac:dyDescent="0.2">
      <c r="A18" s="1" t="s">
        <v>31</v>
      </c>
      <c r="J18" s="17"/>
    </row>
    <row r="19" spans="1:10" x14ac:dyDescent="0.2">
      <c r="J19" s="17"/>
    </row>
    <row r="20" spans="1:10" x14ac:dyDescent="0.2">
      <c r="A20" s="3" t="s">
        <v>32</v>
      </c>
      <c r="H20" s="3" t="s">
        <v>33</v>
      </c>
    </row>
    <row r="21" spans="1:10" x14ac:dyDescent="0.2">
      <c r="C21" s="18" t="s">
        <v>14</v>
      </c>
      <c r="D21" s="18" t="s">
        <v>15</v>
      </c>
      <c r="E21" s="18" t="s">
        <v>16</v>
      </c>
      <c r="F21" s="18" t="s">
        <v>17</v>
      </c>
      <c r="H21" s="3" t="s">
        <v>18</v>
      </c>
    </row>
    <row r="22" spans="1:10" x14ac:dyDescent="0.2">
      <c r="A22" s="3" t="s">
        <v>3</v>
      </c>
    </row>
    <row r="23" spans="1:10" x14ac:dyDescent="0.2">
      <c r="A23" s="3">
        <v>1</v>
      </c>
      <c r="B23" s="3">
        <v>1</v>
      </c>
      <c r="C23" s="19">
        <f>C13</f>
        <v>300</v>
      </c>
      <c r="D23" s="20">
        <f>D13</f>
        <v>300</v>
      </c>
      <c r="E23" s="21">
        <v>1</v>
      </c>
      <c r="F23" s="22">
        <v>0</v>
      </c>
      <c r="H23" s="23">
        <f>C8</f>
        <v>667</v>
      </c>
    </row>
    <row r="24" spans="1:10" x14ac:dyDescent="0.2">
      <c r="B24" s="3">
        <v>2</v>
      </c>
      <c r="C24" s="24">
        <f>D13</f>
        <v>300</v>
      </c>
      <c r="D24" s="10">
        <f>-C13</f>
        <v>-300</v>
      </c>
      <c r="E24" s="2">
        <v>0</v>
      </c>
      <c r="F24" s="25">
        <v>1</v>
      </c>
      <c r="H24" s="26">
        <f>D8</f>
        <v>667</v>
      </c>
    </row>
    <row r="25" spans="1:10" x14ac:dyDescent="0.2">
      <c r="A25" s="3">
        <v>2</v>
      </c>
      <c r="B25" s="3">
        <v>1</v>
      </c>
      <c r="C25" s="24">
        <f>C14</f>
        <v>230</v>
      </c>
      <c r="D25" s="10">
        <f>D14</f>
        <v>220</v>
      </c>
      <c r="E25" s="2">
        <v>1</v>
      </c>
      <c r="F25" s="25">
        <v>0</v>
      </c>
      <c r="H25" s="26">
        <f>C9</f>
        <v>617</v>
      </c>
    </row>
    <row r="26" spans="1:10" x14ac:dyDescent="0.2">
      <c r="B26" s="3">
        <v>2</v>
      </c>
      <c r="C26" s="27">
        <f>D14</f>
        <v>220</v>
      </c>
      <c r="D26" s="28">
        <f>-C14</f>
        <v>-230</v>
      </c>
      <c r="E26" s="29">
        <v>0</v>
      </c>
      <c r="F26" s="30">
        <v>1</v>
      </c>
      <c r="H26" s="31">
        <f>D9</f>
        <v>637</v>
      </c>
    </row>
    <row r="29" spans="1:10" x14ac:dyDescent="0.2">
      <c r="A29" s="3" t="s">
        <v>19</v>
      </c>
      <c r="C29" s="5">
        <f t="array" ref="C29:F32">TRANSPOSE(C23:F26)</f>
        <v>300</v>
      </c>
      <c r="D29" s="20">
        <v>300</v>
      </c>
      <c r="E29" s="20">
        <v>230</v>
      </c>
      <c r="F29" s="6">
        <v>220</v>
      </c>
      <c r="G29" s="10"/>
      <c r="H29" s="10"/>
      <c r="I29" s="10"/>
      <c r="J29" s="10"/>
    </row>
    <row r="30" spans="1:10" x14ac:dyDescent="0.2">
      <c r="A30" s="1" t="s">
        <v>34</v>
      </c>
      <c r="C30" s="13">
        <v>300</v>
      </c>
      <c r="D30" s="10">
        <v>-300</v>
      </c>
      <c r="E30" s="10">
        <v>220</v>
      </c>
      <c r="F30" s="14">
        <v>-230</v>
      </c>
      <c r="G30" s="10"/>
      <c r="H30" s="10"/>
      <c r="I30" s="10"/>
      <c r="J30" s="10"/>
    </row>
    <row r="31" spans="1:10" x14ac:dyDescent="0.2">
      <c r="C31" s="24">
        <v>1</v>
      </c>
      <c r="D31" s="2">
        <v>0</v>
      </c>
      <c r="E31" s="2">
        <v>1</v>
      </c>
      <c r="F31" s="25">
        <v>0</v>
      </c>
      <c r="G31" s="2"/>
      <c r="H31" s="2"/>
      <c r="I31" s="2"/>
      <c r="J31" s="2"/>
    </row>
    <row r="32" spans="1:10" x14ac:dyDescent="0.2">
      <c r="C32" s="27">
        <v>0</v>
      </c>
      <c r="D32" s="29">
        <v>1</v>
      </c>
      <c r="E32" s="29">
        <v>0</v>
      </c>
      <c r="F32" s="30">
        <v>1</v>
      </c>
      <c r="G32" s="2"/>
      <c r="H32" s="2"/>
      <c r="I32" s="2"/>
      <c r="J32" s="2"/>
    </row>
    <row r="35" spans="1:11" x14ac:dyDescent="0.2">
      <c r="A35" s="1" t="s">
        <v>35</v>
      </c>
      <c r="C35" s="32">
        <f t="array" ref="C35:F38">MMULT(C29:F32,C23:F26)</f>
        <v>281300</v>
      </c>
      <c r="D35" s="33">
        <v>0</v>
      </c>
      <c r="E35" s="33">
        <v>530</v>
      </c>
      <c r="F35" s="34">
        <v>520</v>
      </c>
      <c r="H35" s="1" t="s">
        <v>36</v>
      </c>
      <c r="J35" s="35">
        <f t="array" ref="J35:J38">MMULT(C29:F32,H23:H26)</f>
        <v>682250</v>
      </c>
    </row>
    <row r="36" spans="1:11" x14ac:dyDescent="0.2">
      <c r="C36" s="36">
        <v>0</v>
      </c>
      <c r="D36" s="37">
        <v>281300</v>
      </c>
      <c r="E36" s="37">
        <v>520</v>
      </c>
      <c r="F36" s="38">
        <v>-530</v>
      </c>
      <c r="J36" s="39">
        <v>-10770</v>
      </c>
    </row>
    <row r="37" spans="1:11" x14ac:dyDescent="0.2">
      <c r="C37" s="36">
        <v>530</v>
      </c>
      <c r="D37" s="37">
        <v>520</v>
      </c>
      <c r="E37" s="37">
        <v>2</v>
      </c>
      <c r="F37" s="38">
        <v>0</v>
      </c>
      <c r="J37" s="39">
        <v>1284</v>
      </c>
    </row>
    <row r="38" spans="1:11" x14ac:dyDescent="0.2">
      <c r="C38" s="40">
        <v>520</v>
      </c>
      <c r="D38" s="41">
        <v>-530</v>
      </c>
      <c r="E38" s="41">
        <v>0</v>
      </c>
      <c r="F38" s="42">
        <v>2</v>
      </c>
      <c r="J38" s="43">
        <v>1304</v>
      </c>
    </row>
    <row r="40" spans="1:11" ht="12" thickBot="1" x14ac:dyDescent="0.25"/>
    <row r="41" spans="1:11" x14ac:dyDescent="0.2">
      <c r="A41" s="3" t="s">
        <v>37</v>
      </c>
      <c r="C41" s="44">
        <f t="array" ref="C41:F44">MINVERSE(C35:F38)</f>
        <v>1.7699115044247753E-4</v>
      </c>
      <c r="D41" s="45">
        <v>-2.3996288623252586E-19</v>
      </c>
      <c r="E41" s="45">
        <v>-4.6902654867256484E-2</v>
      </c>
      <c r="F41" s="46">
        <v>-4.6017699115044219E-2</v>
      </c>
      <c r="H41" s="3" t="s">
        <v>20</v>
      </c>
      <c r="I41" s="47" t="s">
        <v>14</v>
      </c>
      <c r="J41" s="48">
        <f t="array" ref="J41:J44">MMULT(C41:F44,J35:J38)</f>
        <v>0.52212389380530055</v>
      </c>
    </row>
    <row r="42" spans="1:11" x14ac:dyDescent="0.2">
      <c r="C42" s="49">
        <v>-2.2733326064134027E-19</v>
      </c>
      <c r="D42" s="50">
        <v>1.7699115044247755E-4</v>
      </c>
      <c r="E42" s="50">
        <v>-4.6017699115044101E-2</v>
      </c>
      <c r="F42" s="51">
        <v>4.6902654867256609E-2</v>
      </c>
      <c r="H42" s="1" t="s">
        <v>21</v>
      </c>
      <c r="I42" s="47" t="s">
        <v>15</v>
      </c>
      <c r="J42" s="52">
        <v>0.16814159292035669</v>
      </c>
    </row>
    <row r="43" spans="1:11" x14ac:dyDescent="0.2">
      <c r="C43" s="49">
        <v>-4.6902654867256484E-2</v>
      </c>
      <c r="D43" s="50">
        <v>-4.6017699115044094E-2</v>
      </c>
      <c r="E43" s="50">
        <v>24.893805309734432</v>
      </c>
      <c r="F43" s="51">
        <v>0</v>
      </c>
      <c r="I43" s="47" t="s">
        <v>16</v>
      </c>
      <c r="J43" s="57">
        <v>459.92035398229928</v>
      </c>
    </row>
    <row r="44" spans="1:11" ht="12" thickBot="1" x14ac:dyDescent="0.25">
      <c r="C44" s="53">
        <v>-4.6017699115044219E-2</v>
      </c>
      <c r="D44" s="54">
        <v>4.6902654867256609E-2</v>
      </c>
      <c r="E44" s="54">
        <v>0</v>
      </c>
      <c r="F44" s="55">
        <v>24.8938053097345</v>
      </c>
      <c r="I44" s="47" t="s">
        <v>17</v>
      </c>
      <c r="J44" s="58">
        <v>560.80530973451459</v>
      </c>
    </row>
    <row r="46" spans="1:11" x14ac:dyDescent="0.2">
      <c r="I46" s="3" t="s">
        <v>22</v>
      </c>
      <c r="J46" s="3">
        <f>SQRT(J41*J41+J42*J42)</f>
        <v>0.5485298130021774</v>
      </c>
      <c r="K46" s="3" t="s">
        <v>23</v>
      </c>
    </row>
    <row r="47" spans="1:11" x14ac:dyDescent="0.2">
      <c r="I47" s="3" t="s">
        <v>24</v>
      </c>
      <c r="J47" s="56">
        <f>180*ATAN(J42/J41)/PI()</f>
        <v>17.850318302217399</v>
      </c>
      <c r="K47" s="3" t="s">
        <v>28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Primer</vt:lpstr>
      <vt:lpstr>Sheet2</vt:lpstr>
      <vt:lpstr>Sheet3</vt:lpstr>
    </vt:vector>
  </TitlesOfParts>
  <Company>FGG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mkuhar</dc:creator>
  <cp:lastModifiedBy>Miran Kuhar</cp:lastModifiedBy>
  <dcterms:created xsi:type="dcterms:W3CDTF">2003-09-01T13:50:14Z</dcterms:created>
  <dcterms:modified xsi:type="dcterms:W3CDTF">2015-04-30T12:42:56Z</dcterms:modified>
</cp:coreProperties>
</file>