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85" yWindow="30" windowWidth="7410" windowHeight="6870"/>
  </bookViews>
  <sheets>
    <sheet name="Primer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26" i="1"/>
  <c r="D26"/>
  <c r="C26"/>
  <c r="H25"/>
  <c r="D25"/>
  <c r="C25"/>
  <c r="H24"/>
  <c r="D24"/>
  <c r="C24"/>
  <c r="H23"/>
  <c r="D23"/>
  <c r="C23"/>
  <c r="C29" a="1"/>
  <c r="E31"/>
  <c r="E32"/>
  <c r="E29"/>
  <c r="E30"/>
  <c r="D31"/>
  <c r="D32"/>
  <c r="D29"/>
  <c r="D30"/>
  <c r="C31"/>
  <c r="C32"/>
  <c r="C29"/>
  <c r="C30"/>
  <c r="F31"/>
  <c r="F32"/>
  <c r="F29"/>
  <c r="F30"/>
  <c r="C35" a="1"/>
  <c r="J35" a="1"/>
  <c r="C35"/>
  <c r="C36"/>
  <c r="C37"/>
  <c r="C38"/>
  <c r="F35"/>
  <c r="F36"/>
  <c r="F37"/>
  <c r="F38"/>
  <c r="E35"/>
  <c r="E36"/>
  <c r="E37"/>
  <c r="E38"/>
  <c r="D35"/>
  <c r="D36"/>
  <c r="D37"/>
  <c r="D38"/>
  <c r="J36"/>
  <c r="J35"/>
  <c r="J38"/>
  <c r="J37"/>
  <c r="C41" a="1"/>
  <c r="C44"/>
  <c r="C43"/>
  <c r="C42"/>
  <c r="C41"/>
  <c r="D44"/>
  <c r="D43"/>
  <c r="D42"/>
  <c r="D41"/>
  <c r="E44"/>
  <c r="E43"/>
  <c r="E42"/>
  <c r="E41"/>
  <c r="F44"/>
  <c r="F43"/>
  <c r="F42"/>
  <c r="F41"/>
  <c r="J41" a="1"/>
  <c r="J41"/>
  <c r="J46"/>
  <c r="J42"/>
  <c r="J43"/>
  <c r="J44"/>
  <c r="F14"/>
  <c r="I14"/>
  <c r="F13"/>
  <c r="I13"/>
  <c r="F15"/>
  <c r="G13"/>
  <c r="J13"/>
  <c r="G14"/>
  <c r="J14"/>
  <c r="G15"/>
  <c r="J47"/>
  <c r="J17"/>
</calcChain>
</file>

<file path=xl/sharedStrings.xml><?xml version="1.0" encoding="utf-8"?>
<sst xmlns="http://schemas.openxmlformats.org/spreadsheetml/2006/main" count="44" uniqueCount="38">
  <si>
    <t>Končni koord. sistem (II)</t>
  </si>
  <si>
    <t>x'</t>
  </si>
  <si>
    <t>y'</t>
  </si>
  <si>
    <t>Točka</t>
  </si>
  <si>
    <t>Transformirane koordinate</t>
  </si>
  <si>
    <t>Odstopanja</t>
  </si>
  <si>
    <t>Izhodiščni koord. sistem (I)</t>
  </si>
  <si>
    <t>x</t>
  </si>
  <si>
    <t>y</t>
  </si>
  <si>
    <t>x't</t>
  </si>
  <si>
    <t>y't</t>
  </si>
  <si>
    <t>Dx</t>
  </si>
  <si>
    <t>Dy</t>
  </si>
  <si>
    <t>Sigma0</t>
  </si>
  <si>
    <t>a</t>
  </si>
  <si>
    <t>b</t>
  </si>
  <si>
    <t>c</t>
  </si>
  <si>
    <t>d</t>
  </si>
  <si>
    <t>x &amp; y</t>
  </si>
  <si>
    <t>Transponirana matr. B</t>
  </si>
  <si>
    <t>Neznanke</t>
  </si>
  <si>
    <t>D</t>
  </si>
  <si>
    <t>Merilo</t>
  </si>
  <si>
    <t xml:space="preserve">  m=sqrt(a*a+b*b)</t>
  </si>
  <si>
    <t>Kot rotacije (°)</t>
  </si>
  <si>
    <t>x =  ax' + by' + c</t>
  </si>
  <si>
    <t>y =  ay' - bx'  + d</t>
  </si>
  <si>
    <t>BD</t>
  </si>
  <si>
    <t>q=atan(b/a)</t>
  </si>
  <si>
    <r>
      <t>v = f</t>
    </r>
    <r>
      <rPr>
        <sz val="8"/>
        <rFont val="Microsoft Sans Serif"/>
        <family val="2"/>
        <charset val="238"/>
      </rPr>
      <t xml:space="preserve"> - </t>
    </r>
    <r>
      <rPr>
        <b/>
        <sz val="8"/>
        <rFont val="Microsoft Sans Serif"/>
        <family val="2"/>
        <charset val="238"/>
      </rPr>
      <t>BD</t>
    </r>
  </si>
  <si>
    <r>
      <t>v</t>
    </r>
    <r>
      <rPr>
        <sz val="8"/>
        <rFont val="Microsoft Sans Serif"/>
        <family val="2"/>
        <charset val="238"/>
      </rPr>
      <t xml:space="preserve"> + </t>
    </r>
    <r>
      <rPr>
        <b/>
        <sz val="8"/>
        <rFont val="Microsoft Sans Serif"/>
        <family val="2"/>
        <charset val="238"/>
      </rPr>
      <t>BD = f</t>
    </r>
  </si>
  <si>
    <r>
      <t xml:space="preserve">matrika koef. </t>
    </r>
    <r>
      <rPr>
        <b/>
        <sz val="8"/>
        <rFont val="Microsoft Sans Serif"/>
        <family val="2"/>
        <charset val="238"/>
      </rPr>
      <t>B</t>
    </r>
  </si>
  <si>
    <r>
      <t xml:space="preserve">vektor odstopanj </t>
    </r>
    <r>
      <rPr>
        <b/>
        <sz val="8"/>
        <rFont val="Microsoft Sans Serif"/>
        <family val="2"/>
        <charset val="238"/>
      </rPr>
      <t>f</t>
    </r>
  </si>
  <si>
    <r>
      <t>B</t>
    </r>
    <r>
      <rPr>
        <sz val="8"/>
        <rFont val="Microsoft Sans Serif"/>
        <family val="2"/>
        <charset val="238"/>
      </rPr>
      <t>t</t>
    </r>
  </si>
  <si>
    <r>
      <t>N</t>
    </r>
    <r>
      <rPr>
        <sz val="8"/>
        <rFont val="Microsoft Sans Serif"/>
        <family val="2"/>
        <charset val="238"/>
      </rPr>
      <t xml:space="preserve"> </t>
    </r>
    <r>
      <rPr>
        <b/>
        <sz val="8"/>
        <rFont val="Microsoft Sans Serif"/>
        <family val="2"/>
        <charset val="238"/>
      </rPr>
      <t>= B</t>
    </r>
    <r>
      <rPr>
        <sz val="8"/>
        <rFont val="Microsoft Sans Serif"/>
        <family val="2"/>
        <charset val="238"/>
      </rPr>
      <t>t</t>
    </r>
    <r>
      <rPr>
        <b/>
        <sz val="8"/>
        <rFont val="Microsoft Sans Serif"/>
        <family val="2"/>
        <charset val="238"/>
      </rPr>
      <t>B</t>
    </r>
  </si>
  <si>
    <r>
      <t>t</t>
    </r>
    <r>
      <rPr>
        <sz val="8"/>
        <rFont val="Microsoft Sans Serif"/>
        <family val="2"/>
        <charset val="238"/>
      </rPr>
      <t xml:space="preserve"> = </t>
    </r>
    <r>
      <rPr>
        <b/>
        <sz val="8"/>
        <rFont val="Microsoft Sans Serif"/>
        <family val="2"/>
        <charset val="238"/>
      </rPr>
      <t>B</t>
    </r>
    <r>
      <rPr>
        <sz val="8"/>
        <rFont val="Microsoft Sans Serif"/>
        <family val="2"/>
        <charset val="238"/>
      </rPr>
      <t>t</t>
    </r>
    <r>
      <rPr>
        <b/>
        <sz val="8"/>
        <rFont val="Microsoft Sans Serif"/>
        <family val="2"/>
        <charset val="238"/>
      </rPr>
      <t>f</t>
    </r>
  </si>
  <si>
    <r>
      <t xml:space="preserve">Inv </t>
    </r>
    <r>
      <rPr>
        <b/>
        <sz val="8"/>
        <rFont val="Microsoft Sans Serif"/>
        <family val="2"/>
        <charset val="238"/>
      </rPr>
      <t>B</t>
    </r>
    <r>
      <rPr>
        <sz val="8"/>
        <rFont val="Microsoft Sans Serif"/>
        <family val="2"/>
        <charset val="238"/>
      </rPr>
      <t>t</t>
    </r>
    <r>
      <rPr>
        <b/>
        <sz val="8"/>
        <rFont val="Microsoft Sans Serif"/>
        <family val="2"/>
        <charset val="238"/>
      </rPr>
      <t>B</t>
    </r>
  </si>
  <si>
    <t xml:space="preserve">2D podobnostna transformacija </t>
  </si>
</sst>
</file>

<file path=xl/styles.xml><?xml version="1.0" encoding="utf-8"?>
<styleSheet xmlns="http://schemas.openxmlformats.org/spreadsheetml/2006/main">
  <numFmts count="2">
    <numFmt numFmtId="172" formatCode="0.000"/>
    <numFmt numFmtId="173" formatCode="0.000000"/>
  </numFmts>
  <fonts count="4">
    <font>
      <sz val="10"/>
      <name val="Arial"/>
      <charset val="238"/>
    </font>
    <font>
      <b/>
      <sz val="8"/>
      <name val="Microsoft Sans Serif"/>
      <family val="2"/>
      <charset val="238"/>
    </font>
    <font>
      <sz val="8"/>
      <name val="Microsoft Sans Serif"/>
      <family val="2"/>
      <charset val="238"/>
    </font>
    <font>
      <i/>
      <sz val="8"/>
      <name val="Microsoft Sans Serif"/>
      <family val="2"/>
      <charset val="23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2" fillId="0" borderId="0" xfId="0" applyFont="1" applyBorder="1"/>
    <xf numFmtId="0" fontId="2" fillId="0" borderId="0" xfId="0" applyFont="1"/>
    <xf numFmtId="0" fontId="2" fillId="0" borderId="0" xfId="0" applyFont="1" applyBorder="1" applyAlignment="1">
      <alignment horizontal="right"/>
    </xf>
    <xf numFmtId="172" fontId="2" fillId="0" borderId="1" xfId="0" applyNumberFormat="1" applyFont="1" applyBorder="1"/>
    <xf numFmtId="172" fontId="2" fillId="0" borderId="2" xfId="0" applyNumberFormat="1" applyFont="1" applyBorder="1"/>
    <xf numFmtId="172" fontId="2" fillId="0" borderId="3" xfId="0" applyNumberFormat="1" applyFont="1" applyBorder="1"/>
    <xf numFmtId="172" fontId="2" fillId="0" borderId="4" xfId="0" applyNumberFormat="1" applyFont="1" applyBorder="1"/>
    <xf numFmtId="0" fontId="2" fillId="0" borderId="0" xfId="0" applyFont="1" applyAlignment="1">
      <alignment horizontal="right"/>
    </xf>
    <xf numFmtId="172" fontId="2" fillId="0" borderId="0" xfId="0" applyNumberFormat="1" applyFont="1" applyBorder="1"/>
    <xf numFmtId="172" fontId="2" fillId="0" borderId="5" xfId="0" applyNumberFormat="1" applyFont="1" applyBorder="1"/>
    <xf numFmtId="172" fontId="2" fillId="0" borderId="6" xfId="0" applyNumberFormat="1" applyFont="1" applyBorder="1"/>
    <xf numFmtId="172" fontId="2" fillId="0" borderId="7" xfId="0" applyNumberFormat="1" applyFont="1" applyBorder="1"/>
    <xf numFmtId="172" fontId="2" fillId="0" borderId="8" xfId="0" applyNumberFormat="1" applyFont="1" applyBorder="1"/>
    <xf numFmtId="172" fontId="2" fillId="0" borderId="9" xfId="0" applyNumberFormat="1" applyFont="1" applyBorder="1"/>
    <xf numFmtId="172" fontId="2" fillId="0" borderId="10" xfId="0" applyNumberFormat="1" applyFont="1" applyBorder="1"/>
    <xf numFmtId="172" fontId="2" fillId="0" borderId="0" xfId="0" applyNumberFormat="1" applyFont="1"/>
    <xf numFmtId="0" fontId="3" fillId="0" borderId="0" xfId="0" applyFont="1" applyAlignment="1">
      <alignment horizontal="right"/>
    </xf>
    <xf numFmtId="0" fontId="2" fillId="0" borderId="1" xfId="0" applyFont="1" applyBorder="1"/>
    <xf numFmtId="172" fontId="2" fillId="0" borderId="11" xfId="0" applyNumberFormat="1" applyFont="1" applyBorder="1"/>
    <xf numFmtId="0" fontId="2" fillId="0" borderId="11" xfId="0" applyFont="1" applyBorder="1"/>
    <xf numFmtId="0" fontId="2" fillId="0" borderId="2" xfId="0" applyFont="1" applyBorder="1"/>
    <xf numFmtId="172" fontId="2" fillId="0" borderId="12" xfId="0" applyNumberFormat="1" applyFont="1" applyBorder="1"/>
    <xf numFmtId="0" fontId="2" fillId="0" borderId="7" xfId="0" applyFont="1" applyBorder="1"/>
    <xf numFmtId="0" fontId="2" fillId="0" borderId="8" xfId="0" applyFont="1" applyBorder="1"/>
    <xf numFmtId="172" fontId="2" fillId="0" borderId="13" xfId="0" applyNumberFormat="1" applyFont="1" applyBorder="1"/>
    <xf numFmtId="0" fontId="2" fillId="0" borderId="3" xfId="0" applyFont="1" applyBorder="1"/>
    <xf numFmtId="172" fontId="2" fillId="0" borderId="14" xfId="0" applyNumberFormat="1" applyFont="1" applyBorder="1"/>
    <xf numFmtId="0" fontId="2" fillId="0" borderId="14" xfId="0" applyFont="1" applyBorder="1"/>
    <xf numFmtId="0" fontId="2" fillId="0" borderId="4" xfId="0" applyFont="1" applyBorder="1"/>
    <xf numFmtId="172" fontId="2" fillId="0" borderId="15" xfId="0" applyNumberFormat="1" applyFont="1" applyBorder="1"/>
    <xf numFmtId="2" fontId="2" fillId="0" borderId="1" xfId="0" applyNumberFormat="1" applyFont="1" applyBorder="1"/>
    <xf numFmtId="2" fontId="2" fillId="0" borderId="11" xfId="0" applyNumberFormat="1" applyFont="1" applyBorder="1"/>
    <xf numFmtId="2" fontId="2" fillId="0" borderId="2" xfId="0" applyNumberFormat="1" applyFont="1" applyBorder="1"/>
    <xf numFmtId="0" fontId="2" fillId="0" borderId="12" xfId="0" applyFont="1" applyBorder="1"/>
    <xf numFmtId="2" fontId="2" fillId="0" borderId="7" xfId="0" applyNumberFormat="1" applyFont="1" applyBorder="1"/>
    <xf numFmtId="2" fontId="2" fillId="0" borderId="0" xfId="0" applyNumberFormat="1" applyFont="1" applyBorder="1"/>
    <xf numFmtId="2" fontId="2" fillId="0" borderId="8" xfId="0" applyNumberFormat="1" applyFont="1" applyBorder="1"/>
    <xf numFmtId="0" fontId="2" fillId="0" borderId="13" xfId="0" applyFont="1" applyBorder="1"/>
    <xf numFmtId="2" fontId="2" fillId="0" borderId="3" xfId="0" applyNumberFormat="1" applyFont="1" applyBorder="1"/>
    <xf numFmtId="2" fontId="2" fillId="0" borderId="14" xfId="0" applyNumberFormat="1" applyFont="1" applyBorder="1"/>
    <xf numFmtId="2" fontId="2" fillId="0" borderId="4" xfId="0" applyNumberFormat="1" applyFont="1" applyBorder="1"/>
    <xf numFmtId="0" fontId="2" fillId="0" borderId="15" xfId="0" applyFont="1" applyBorder="1"/>
    <xf numFmtId="11" fontId="2" fillId="0" borderId="1" xfId="0" applyNumberFormat="1" applyFont="1" applyBorder="1"/>
    <xf numFmtId="11" fontId="2" fillId="0" borderId="11" xfId="0" applyNumberFormat="1" applyFont="1" applyBorder="1"/>
    <xf numFmtId="11" fontId="2" fillId="0" borderId="2" xfId="0" applyNumberFormat="1" applyFont="1" applyBorder="1"/>
    <xf numFmtId="0" fontId="3" fillId="0" borderId="0" xfId="0" applyFont="1"/>
    <xf numFmtId="173" fontId="2" fillId="0" borderId="16" xfId="0" applyNumberFormat="1" applyFont="1" applyBorder="1"/>
    <xf numFmtId="11" fontId="2" fillId="0" borderId="7" xfId="0" applyNumberFormat="1" applyFont="1" applyBorder="1"/>
    <xf numFmtId="11" fontId="2" fillId="0" borderId="0" xfId="0" applyNumberFormat="1" applyFont="1" applyBorder="1"/>
    <xf numFmtId="11" fontId="2" fillId="0" borderId="8" xfId="0" applyNumberFormat="1" applyFont="1" applyBorder="1"/>
    <xf numFmtId="173" fontId="2" fillId="0" borderId="17" xfId="0" applyNumberFormat="1" applyFont="1" applyBorder="1"/>
    <xf numFmtId="11" fontId="2" fillId="0" borderId="3" xfId="0" applyNumberFormat="1" applyFont="1" applyBorder="1"/>
    <xf numFmtId="11" fontId="2" fillId="0" borderId="14" xfId="0" applyNumberFormat="1" applyFont="1" applyBorder="1"/>
    <xf numFmtId="11" fontId="2" fillId="0" borderId="4" xfId="0" applyNumberFormat="1" applyFont="1" applyBorder="1"/>
    <xf numFmtId="173" fontId="2" fillId="0" borderId="18" xfId="0" applyNumberFormat="1" applyFont="1" applyBorder="1"/>
    <xf numFmtId="2" fontId="2" fillId="0" borderId="0" xfId="0" applyNumberFormat="1" applyFont="1"/>
  </cellXfs>
  <cellStyles count="1">
    <cellStyle name="Navadno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47"/>
  <sheetViews>
    <sheetView tabSelected="1" zoomScale="120" workbookViewId="0">
      <selection activeCell="C21" sqref="C21"/>
    </sheetView>
  </sheetViews>
  <sheetFormatPr defaultColWidth="8.85546875" defaultRowHeight="10.5"/>
  <cols>
    <col min="1" max="11" width="8.7109375" style="3" customWidth="1"/>
    <col min="12" max="16384" width="8.85546875" style="3"/>
  </cols>
  <sheetData>
    <row r="1" spans="1:22" s="1" customFormat="1">
      <c r="A1" s="1" t="s">
        <v>37</v>
      </c>
    </row>
    <row r="2" spans="1:22" s="1" customFormat="1"/>
    <row r="3" spans="1:22" s="1" customFormat="1">
      <c r="A3" s="1" t="s">
        <v>25</v>
      </c>
    </row>
    <row r="4" spans="1:22" s="1" customFormat="1">
      <c r="A4" s="1" t="s">
        <v>26</v>
      </c>
    </row>
    <row r="6" spans="1:22">
      <c r="A6" s="2" t="s">
        <v>0</v>
      </c>
      <c r="B6" s="2"/>
      <c r="D6" s="2"/>
    </row>
    <row r="7" spans="1:22">
      <c r="A7" s="2"/>
      <c r="B7" s="2"/>
      <c r="C7" s="4" t="s">
        <v>7</v>
      </c>
      <c r="D7" s="4" t="s">
        <v>8</v>
      </c>
    </row>
    <row r="8" spans="1:22">
      <c r="A8" s="2" t="s">
        <v>3</v>
      </c>
      <c r="B8" s="2">
        <v>1</v>
      </c>
      <c r="C8" s="5">
        <v>70.106999999999999</v>
      </c>
      <c r="D8" s="6">
        <v>-39.843000000000004</v>
      </c>
    </row>
    <row r="9" spans="1:22">
      <c r="A9" s="2"/>
      <c r="B9" s="2">
        <v>2</v>
      </c>
      <c r="C9" s="7">
        <v>80.132999999999996</v>
      </c>
      <c r="D9" s="8">
        <v>-49.82</v>
      </c>
    </row>
    <row r="10" spans="1:22">
      <c r="F10" s="2" t="s">
        <v>4</v>
      </c>
      <c r="G10" s="2"/>
      <c r="H10" s="2"/>
      <c r="I10" s="2" t="s">
        <v>5</v>
      </c>
    </row>
    <row r="11" spans="1:22">
      <c r="A11" s="2" t="s">
        <v>6</v>
      </c>
      <c r="B11" s="2"/>
      <c r="C11" s="2"/>
      <c r="D11" s="2"/>
      <c r="F11" s="1" t="s">
        <v>27</v>
      </c>
      <c r="I11" s="1" t="s">
        <v>29</v>
      </c>
      <c r="N11" s="2"/>
      <c r="O11" s="2"/>
      <c r="P11" s="2"/>
      <c r="Q11" s="2"/>
      <c r="R11" s="2"/>
      <c r="S11" s="2"/>
      <c r="T11" s="2"/>
      <c r="U11" s="2"/>
      <c r="V11" s="2"/>
    </row>
    <row r="12" spans="1:22">
      <c r="A12" s="2"/>
      <c r="B12" s="2"/>
      <c r="C12" s="4" t="s">
        <v>1</v>
      </c>
      <c r="D12" s="4" t="s">
        <v>2</v>
      </c>
      <c r="F12" s="4" t="s">
        <v>9</v>
      </c>
      <c r="G12" s="4" t="s">
        <v>10</v>
      </c>
      <c r="H12" s="4"/>
      <c r="I12" s="9" t="s">
        <v>11</v>
      </c>
      <c r="J12" s="9" t="s">
        <v>12</v>
      </c>
      <c r="N12" s="4"/>
      <c r="O12" s="4"/>
      <c r="P12" s="4"/>
      <c r="Q12" s="4"/>
      <c r="R12" s="4"/>
      <c r="S12" s="2"/>
      <c r="T12" s="2"/>
      <c r="U12" s="2"/>
      <c r="V12" s="2"/>
    </row>
    <row r="13" spans="1:22">
      <c r="A13" s="2" t="s">
        <v>3</v>
      </c>
      <c r="B13" s="2">
        <v>1</v>
      </c>
      <c r="C13" s="5">
        <v>70.057000000000002</v>
      </c>
      <c r="D13" s="6">
        <v>-40.014000000000003</v>
      </c>
      <c r="F13" s="5">
        <f>$J$43+$J$41*C13+$J$42*D13</f>
        <v>70.107000000001861</v>
      </c>
      <c r="G13" s="6">
        <f>$J$44-$J$42*C13+$J$41*D13</f>
        <v>-39.843000000001325</v>
      </c>
      <c r="H13" s="2"/>
      <c r="I13" s="5">
        <f>F13-C8</f>
        <v>1.8616219676914625E-12</v>
      </c>
      <c r="J13" s="6">
        <f>G13-D8</f>
        <v>-1.3216094885137863E-12</v>
      </c>
      <c r="N13" s="2"/>
      <c r="O13" s="10"/>
      <c r="P13" s="10"/>
      <c r="Q13" s="10"/>
      <c r="R13" s="10"/>
      <c r="S13" s="2"/>
      <c r="T13" s="2"/>
      <c r="U13" s="10"/>
      <c r="V13" s="10"/>
    </row>
    <row r="14" spans="1:22">
      <c r="A14" s="2"/>
      <c r="B14" s="2">
        <v>2</v>
      </c>
      <c r="C14" s="11">
        <v>80.066999999999993</v>
      </c>
      <c r="D14" s="12">
        <v>-50.026000000000003</v>
      </c>
      <c r="F14" s="13">
        <f>$J$43+$J$41*C14+$J$42*D14</f>
        <v>80.133000000001857</v>
      </c>
      <c r="G14" s="14">
        <f>$J$44-$J$42*C14+$J$41*D14</f>
        <v>-49.820000000001194</v>
      </c>
      <c r="H14" s="2"/>
      <c r="I14" s="7">
        <f>F14-C9</f>
        <v>1.8616219676914625E-12</v>
      </c>
      <c r="J14" s="8">
        <f>G14-D9</f>
        <v>-1.1937117960769683E-12</v>
      </c>
      <c r="N14" s="2"/>
      <c r="O14" s="10"/>
      <c r="P14" s="10"/>
      <c r="Q14" s="10"/>
      <c r="R14" s="10"/>
      <c r="S14" s="2"/>
      <c r="T14" s="2"/>
      <c r="U14" s="10"/>
      <c r="V14" s="10"/>
    </row>
    <row r="15" spans="1:22">
      <c r="A15" s="2"/>
      <c r="B15" s="2">
        <v>5</v>
      </c>
      <c r="C15" s="13">
        <v>76.098500000000001</v>
      </c>
      <c r="D15" s="14">
        <v>-41.981000000000002</v>
      </c>
      <c r="F15" s="15">
        <f>$J$43+$J$41*C15+$J$42*D15</f>
        <v>76.14777549641363</v>
      </c>
      <c r="G15" s="16">
        <f>$J$44-$J$42*C15+$J$41*D15</f>
        <v>-41.792744578415373</v>
      </c>
      <c r="H15" s="2"/>
      <c r="N15" s="2"/>
      <c r="O15" s="2"/>
      <c r="P15" s="2"/>
      <c r="Q15" s="2"/>
      <c r="R15" s="2"/>
      <c r="S15" s="2"/>
      <c r="T15" s="2"/>
      <c r="U15" s="10"/>
      <c r="V15" s="10"/>
    </row>
    <row r="16" spans="1:22">
      <c r="A16" s="2"/>
      <c r="B16" s="2"/>
      <c r="C16" s="7"/>
      <c r="D16" s="8"/>
      <c r="F16" s="7"/>
      <c r="G16" s="8"/>
      <c r="H16" s="2"/>
      <c r="J16" s="17"/>
    </row>
    <row r="17" spans="1:10">
      <c r="I17" s="3" t="s">
        <v>13</v>
      </c>
      <c r="J17" s="17">
        <f>SQRT(SUM(I13*I13+J13*J13+I14*I14+J14*J14)/4)</f>
        <v>1.5892507820830102E-12</v>
      </c>
    </row>
    <row r="18" spans="1:10">
      <c r="A18" s="1" t="s">
        <v>30</v>
      </c>
      <c r="J18" s="17"/>
    </row>
    <row r="19" spans="1:10">
      <c r="J19" s="17"/>
    </row>
    <row r="20" spans="1:10">
      <c r="A20" s="3" t="s">
        <v>31</v>
      </c>
      <c r="H20" s="3" t="s">
        <v>32</v>
      </c>
    </row>
    <row r="21" spans="1:10">
      <c r="C21" s="18" t="s">
        <v>14</v>
      </c>
      <c r="D21" s="18" t="s">
        <v>15</v>
      </c>
      <c r="E21" s="18" t="s">
        <v>16</v>
      </c>
      <c r="F21" s="18" t="s">
        <v>17</v>
      </c>
      <c r="H21" s="3" t="s">
        <v>18</v>
      </c>
    </row>
    <row r="22" spans="1:10">
      <c r="A22" s="3" t="s">
        <v>3</v>
      </c>
    </row>
    <row r="23" spans="1:10">
      <c r="A23" s="3">
        <v>1</v>
      </c>
      <c r="B23" s="3">
        <v>1</v>
      </c>
      <c r="C23" s="19">
        <f>C13</f>
        <v>70.057000000000002</v>
      </c>
      <c r="D23" s="20">
        <f>D13</f>
        <v>-40.014000000000003</v>
      </c>
      <c r="E23" s="21">
        <v>1</v>
      </c>
      <c r="F23" s="22">
        <v>0</v>
      </c>
      <c r="H23" s="23">
        <f>C8</f>
        <v>70.106999999999999</v>
      </c>
    </row>
    <row r="24" spans="1:10">
      <c r="B24" s="3">
        <v>2</v>
      </c>
      <c r="C24" s="24">
        <f>D13</f>
        <v>-40.014000000000003</v>
      </c>
      <c r="D24" s="10">
        <f>-C13</f>
        <v>-70.057000000000002</v>
      </c>
      <c r="E24" s="2">
        <v>0</v>
      </c>
      <c r="F24" s="25">
        <v>1</v>
      </c>
      <c r="H24" s="26">
        <f>D8</f>
        <v>-39.843000000000004</v>
      </c>
    </row>
    <row r="25" spans="1:10">
      <c r="A25" s="3">
        <v>2</v>
      </c>
      <c r="B25" s="3">
        <v>1</v>
      </c>
      <c r="C25" s="24">
        <f>C14</f>
        <v>80.066999999999993</v>
      </c>
      <c r="D25" s="10">
        <f>D14</f>
        <v>-50.026000000000003</v>
      </c>
      <c r="E25" s="2">
        <v>1</v>
      </c>
      <c r="F25" s="25">
        <v>0</v>
      </c>
      <c r="H25" s="26">
        <f>C9</f>
        <v>80.132999999999996</v>
      </c>
    </row>
    <row r="26" spans="1:10">
      <c r="B26" s="3">
        <v>2</v>
      </c>
      <c r="C26" s="27">
        <f>D14</f>
        <v>-50.026000000000003</v>
      </c>
      <c r="D26" s="28">
        <f>-C14</f>
        <v>-80.066999999999993</v>
      </c>
      <c r="E26" s="29">
        <v>0</v>
      </c>
      <c r="F26" s="30">
        <v>1</v>
      </c>
      <c r="H26" s="31">
        <f>D9</f>
        <v>-49.82</v>
      </c>
    </row>
    <row r="29" spans="1:10">
      <c r="A29" s="3" t="s">
        <v>19</v>
      </c>
      <c r="C29" s="5">
        <f t="array" ref="C29:F32">TRANSPOSE(C23:F26)</f>
        <v>70.057000000000002</v>
      </c>
      <c r="D29" s="20">
        <v>-40.014000000000003</v>
      </c>
      <c r="E29" s="20">
        <v>80.066999999999993</v>
      </c>
      <c r="F29" s="6">
        <v>-50.026000000000003</v>
      </c>
      <c r="G29" s="10"/>
      <c r="H29" s="10"/>
      <c r="I29" s="10"/>
      <c r="J29" s="10"/>
    </row>
    <row r="30" spans="1:10">
      <c r="A30" s="1" t="s">
        <v>33</v>
      </c>
      <c r="C30" s="13">
        <v>-40.014000000000003</v>
      </c>
      <c r="D30" s="10">
        <v>-70.057000000000002</v>
      </c>
      <c r="E30" s="10">
        <v>-50.026000000000003</v>
      </c>
      <c r="F30" s="14">
        <v>-80.066999999999993</v>
      </c>
      <c r="G30" s="10"/>
      <c r="H30" s="10"/>
      <c r="I30" s="10"/>
      <c r="J30" s="10"/>
    </row>
    <row r="31" spans="1:10">
      <c r="C31" s="24">
        <v>1</v>
      </c>
      <c r="D31" s="2">
        <v>0</v>
      </c>
      <c r="E31" s="2">
        <v>1</v>
      </c>
      <c r="F31" s="25">
        <v>0</v>
      </c>
      <c r="G31" s="2"/>
      <c r="H31" s="2"/>
      <c r="I31" s="2"/>
      <c r="J31" s="2"/>
    </row>
    <row r="32" spans="1:10">
      <c r="C32" s="27">
        <v>0</v>
      </c>
      <c r="D32" s="29">
        <v>1</v>
      </c>
      <c r="E32" s="29">
        <v>0</v>
      </c>
      <c r="F32" s="30">
        <v>1</v>
      </c>
      <c r="G32" s="2"/>
      <c r="H32" s="2"/>
      <c r="I32" s="2"/>
      <c r="J32" s="2"/>
    </row>
    <row r="35" spans="1:11">
      <c r="A35" s="1" t="s">
        <v>34</v>
      </c>
      <c r="C35" s="32">
        <f t="array" ref="C35:F38">MMULT(C29:F32,C23:F26)</f>
        <v>15422.428610000001</v>
      </c>
      <c r="D35" s="33">
        <v>0</v>
      </c>
      <c r="E35" s="33">
        <v>150.124</v>
      </c>
      <c r="F35" s="34">
        <v>-90.04</v>
      </c>
      <c r="H35" s="1" t="s">
        <v>35</v>
      </c>
      <c r="J35" s="35">
        <f t="array" ref="J35:J38">MMULT(C29:F32,H23:H26)</f>
        <v>15414.068132</v>
      </c>
    </row>
    <row r="36" spans="1:11">
      <c r="C36" s="36">
        <v>0</v>
      </c>
      <c r="D36" s="37">
        <v>15422.428609999999</v>
      </c>
      <c r="E36" s="37">
        <v>-90.04</v>
      </c>
      <c r="F36" s="38">
        <v>-150.124</v>
      </c>
      <c r="J36" s="39">
        <v>-33.775965000000269</v>
      </c>
    </row>
    <row r="37" spans="1:11">
      <c r="C37" s="36">
        <v>150.124</v>
      </c>
      <c r="D37" s="37">
        <v>-90.04</v>
      </c>
      <c r="E37" s="37">
        <v>2</v>
      </c>
      <c r="F37" s="38">
        <v>0</v>
      </c>
      <c r="J37" s="39">
        <v>150.24</v>
      </c>
    </row>
    <row r="38" spans="1:11">
      <c r="C38" s="40">
        <v>-90.04</v>
      </c>
      <c r="D38" s="41">
        <v>-150.124</v>
      </c>
      <c r="E38" s="41">
        <v>0</v>
      </c>
      <c r="F38" s="42">
        <v>2</v>
      </c>
      <c r="J38" s="43">
        <v>-89.663000000000011</v>
      </c>
    </row>
    <row r="40" spans="1:11" ht="11.25" thickBot="1"/>
    <row r="41" spans="1:11">
      <c r="A41" s="3" t="s">
        <v>36</v>
      </c>
      <c r="C41" s="44">
        <f t="array" ref="C41:F44">MINVERSE(C35:F38)</f>
        <v>9.9780361472716975E-3</v>
      </c>
      <c r="D41" s="45">
        <v>9.4908400789530799E-17</v>
      </c>
      <c r="E41" s="45">
        <v>-0.74897134928650377</v>
      </c>
      <c r="F41" s="46">
        <v>0.44921118735017906</v>
      </c>
      <c r="H41" s="3" t="s">
        <v>20</v>
      </c>
      <c r="I41" s="47" t="s">
        <v>14</v>
      </c>
      <c r="J41" s="48">
        <f t="array" ref="J41:J44">MMULT(C41:F44,J35:J38)</f>
        <v>0.99905078942130388</v>
      </c>
    </row>
    <row r="42" spans="1:11">
      <c r="C42" s="49">
        <v>9.2144078436437673E-18</v>
      </c>
      <c r="D42" s="50">
        <v>9.9780361472720444E-3</v>
      </c>
      <c r="E42" s="50">
        <v>0.44921118735018672</v>
      </c>
      <c r="F42" s="51">
        <v>0.74897134928653464</v>
      </c>
      <c r="H42" s="1" t="s">
        <v>21</v>
      </c>
      <c r="I42" s="47" t="s">
        <v>15</v>
      </c>
      <c r="J42" s="52">
        <v>-2.5471032653570091E-3</v>
      </c>
    </row>
    <row r="43" spans="1:11">
      <c r="C43" s="49">
        <v>-0.74897134928650766</v>
      </c>
      <c r="D43" s="50">
        <v>0.44921118735018034</v>
      </c>
      <c r="E43" s="50">
        <v>76.942775074648949</v>
      </c>
      <c r="F43" s="51">
        <v>6.572731954466362E-13</v>
      </c>
      <c r="I43" s="47" t="s">
        <v>16</v>
      </c>
      <c r="J43" s="52">
        <v>1.4579055453580065E-2</v>
      </c>
    </row>
    <row r="44" spans="1:11" ht="11.25" thickBot="1">
      <c r="C44" s="53">
        <v>0.44921118735017257</v>
      </c>
      <c r="D44" s="54">
        <v>0.74897134928653841</v>
      </c>
      <c r="E44" s="54">
        <v>1.3145463908932722E-12</v>
      </c>
      <c r="F44" s="55">
        <v>76.942775074650925</v>
      </c>
      <c r="I44" s="47" t="s">
        <v>17</v>
      </c>
      <c r="J44" s="56">
        <v>-4.5424125558383821E-2</v>
      </c>
    </row>
    <row r="46" spans="1:11">
      <c r="I46" s="3" t="s">
        <v>22</v>
      </c>
      <c r="J46" s="3">
        <f>SQRT(J41*J41+J42*J42)</f>
        <v>0.99905403636558865</v>
      </c>
      <c r="K46" s="3" t="s">
        <v>23</v>
      </c>
    </row>
    <row r="47" spans="1:11">
      <c r="I47" s="3" t="s">
        <v>24</v>
      </c>
      <c r="J47" s="57">
        <f>180*ATAN(J42/J41)/PI()</f>
        <v>-0.14607660834918748</v>
      </c>
      <c r="K47" s="3" t="s">
        <v>28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Primer</vt:lpstr>
      <vt:lpstr>Sheet2</vt:lpstr>
      <vt:lpstr>Sheet3</vt:lpstr>
    </vt:vector>
  </TitlesOfParts>
  <Company>FGG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mkuhar</dc:creator>
  <cp:lastModifiedBy>Miran Kuhar</cp:lastModifiedBy>
  <dcterms:created xsi:type="dcterms:W3CDTF">2003-09-01T13:50:14Z</dcterms:created>
  <dcterms:modified xsi:type="dcterms:W3CDTF">2014-03-04T06:32:10Z</dcterms:modified>
</cp:coreProperties>
</file>